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11.wmf" ContentType="image/x-wmf"/>
  <Override PartName="/xl/media/image12.wmf" ContentType="image/x-wmf"/>
  <Override PartName="/xl/media/image13.wmf" ContentType="image/x-wmf"/>
  <Override PartName="/xl/media/image14.wmf" ContentType="image/x-wmf"/>
  <Override PartName="/xl/media/image15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localSheetId="0" name="_xlnm.Print_Area" vbProcedure="false">Обоснование!$A$1:$AD$49</definedName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<sst xmlns="http://schemas.openxmlformats.org/spreadsheetml/2006/main" count="82" uniqueCount="78">
  <si>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</si>
  <si>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</si>
  <si>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</si>
  <si>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</si>
  <si>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</si>
  <si>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</si>
  <si>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</si>
  <si>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</si>
  <si>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</si>
  <si>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</si>
  <si>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</t>
  </si>
  <si>
    <t xml:space="preserve">Место поставки, выполнения работ или оказания услуг</t>
  </si>
  <si>
    <t xml:space="preserve">г.о.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</si>
  <si>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</si>
  <si>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</si>
  <si>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</si>
  <si>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</si>
  <si>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</si>
  <si>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</si>
  <si>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</si>
  <si>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</si>
  <si>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</si>
  <si>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</si>
  <si>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</si>
  <si>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</si>
  <si>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</si>
  <si>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</si>
  <si>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</si>
  <si>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</si>
  <si>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</si>
  <si>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</si>
  <si>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</si>
  <si>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</si>
  <si>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</si>
  <si>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</si>
  <si>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</si>
  <si>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</si>
  <si>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</si>
  <si>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</si>
  <si>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</si>
  <si>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</si>
  <si>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</si>
  <si>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</si>
  <si>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</si>
  <si>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</si>
  <si>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</si>
  <si>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</si>
  <si>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</si>
  <si>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</si>
  <si>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</si>
  <si>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</si>
  <si>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</si>
  <si>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</si>
  <si>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</si>
  <si>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</si>
  <si>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</si>
  <si>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</si>
  <si>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</si>
  <si>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</si>
  <si>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</si>
  <si>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</si>
  <si>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</si>
  <si>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</si>
  <si>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</si>
  <si>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</si>
  <si>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до 100м.п.</t>
  </si>
  <si>
    <t xml:space="preserve">шт.</t>
  </si>
  <si>
    <t xml:space="preserve"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от 100м.п. до 300м.п.</t>
  </si>
  <si>
    <t xml:space="preserve">НМЦ (сумма заключаемого Договора) в размере 2 000 000,00 руб. без НДС определена на основе прогнозных потребностей и бюджетных ограничений.</t>
  </si>
  <si>
    <t xml:space="preserve">Исполнитель:</t>
  </si>
  <si>
    <t xml:space="preserve">Ведущий инженер ПКС</t>
  </si>
  <si>
    <t xml:space="preserve">Фролов Е.В.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</si>
  <si>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</si>
  <si>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</si>
  <si>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</si>
  <si>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</si>
  <si>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</si>
  <si>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Р.Э,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</si>
</sst>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"/>
    <numFmt numFmtId="166" formatCode="#,##0.00"/>
    <numFmt numFmtId="167" formatCode="dd/mm/yy;@"/>
    <numFmt numFmtId="168" formatCode="#,##0.000"/>
    <numFmt numFmtId="169" formatCode="0.00"/>
    <numFmt numFmtId="170" formatCode="_-* #,##0.00_р_._-;\-* #,##0.00_р_._-;_-* \-??_р_._-;_-@_-"/>
    <numFmt numFmtId="171" formatCode="#,##0.00_ ;\-#,##0.00\ "/>
    <numFmt numFmtId="172" formatCode="dd/mm/yyyy"/>
  </numFmts>
  <fonts count="25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5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5"/>
      <name val="Times New Roman"/>
      <family val="1"/>
      <charset val="128"/>
    </font>
    <font>
      <sz val="11"/>
      <color rgb="FF000000"/>
      <name val="Calibri"/>
      <family val="0"/>
      <charset val="204"/>
    </font>
    <font>
      <sz val="15"/>
      <color rgb="FF000000"/>
      <name val="Times New Roman"/>
      <family val="1"/>
      <charset val="1"/>
    </font>
    <font>
      <sz val="15"/>
      <name val="Times New Roman"/>
      <family val="1"/>
      <charset val="204"/>
    </font>
    <font>
      <b val="true"/>
      <sz val="15"/>
      <name val="Times New Roman"/>
      <family val="1"/>
      <charset val="1"/>
    </font>
    <font>
      <b val="true"/>
      <sz val="15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5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20" fillId="0" borderId="1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0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5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  <cellStyle name="Excel Built-in Explanatory Text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.wmf"/><Relationship Id="rId2" Type="http://schemas.openxmlformats.org/officeDocument/2006/relationships/image" Target="../media/image12.wmf"/><Relationship Id="rId3" Type="http://schemas.openxmlformats.org/officeDocument/2006/relationships/image" Target="../media/image13.wmf"/><Relationship Id="rId4" Type="http://schemas.openxmlformats.org/officeDocument/2006/relationships/image" Target="../media/image14.wmf"/><Relationship Id="rId5" Type="http://schemas.openxmlformats.org/officeDocument/2006/relationships/image" Target="../media/image15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28</xdr:col>
      <xdr:colOff>70920</xdr:colOff>
      <xdr:row>17</xdr:row>
      <xdr:rowOff>663840</xdr:rowOff>
    </xdr:from>
    <xdr:to>
      <xdr:col>28</xdr:col>
      <xdr:colOff>906840</xdr:colOff>
      <xdr:row>17</xdr:row>
      <xdr:rowOff>664200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19381680" y="5061600"/>
          <a:ext cx="83592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71640</xdr:colOff>
      <xdr:row>38</xdr:row>
      <xdr:rowOff>98280</xdr:rowOff>
    </xdr:from>
    <xdr:to>
      <xdr:col>28</xdr:col>
      <xdr:colOff>907200</xdr:colOff>
      <xdr:row>38</xdr:row>
      <xdr:rowOff>98640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19382400" y="6841080"/>
          <a:ext cx="83556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71640</xdr:colOff>
      <xdr:row>38</xdr:row>
      <xdr:rowOff>98280</xdr:rowOff>
    </xdr:from>
    <xdr:to>
      <xdr:col>28</xdr:col>
      <xdr:colOff>907200</xdr:colOff>
      <xdr:row>38</xdr:row>
      <xdr:rowOff>98640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9382400" y="6841080"/>
          <a:ext cx="83556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71640</xdr:colOff>
      <xdr:row>40</xdr:row>
      <xdr:rowOff>225000</xdr:rowOff>
    </xdr:from>
    <xdr:to>
      <xdr:col>28</xdr:col>
      <xdr:colOff>907200</xdr:colOff>
      <xdr:row>40</xdr:row>
      <xdr:rowOff>225360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19382400" y="7351920"/>
          <a:ext cx="83556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71640</xdr:colOff>
      <xdr:row>40</xdr:row>
      <xdr:rowOff>225000</xdr:rowOff>
    </xdr:from>
    <xdr:to>
      <xdr:col>28</xdr:col>
      <xdr:colOff>907200</xdr:colOff>
      <xdr:row>40</xdr:row>
      <xdr:rowOff>225360</xdr:rowOff>
    </xdr:to>
    <xdr:pic>
      <xdr:nvPicPr>
        <xdr:cNvPr id="4" name="Picture 1" descr=""/>
        <xdr:cNvPicPr/>
      </xdr:nvPicPr>
      <xdr:blipFill>
        <a:blip r:embed="rId5"/>
        <a:stretch/>
      </xdr:blipFill>
      <xdr:spPr>
        <a:xfrm>
          <a:off x="19382400" y="7351920"/>
          <a:ext cx="83556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Documents%20and%20Settings/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AD49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70" zoomScalePageLayoutView="80" workbookViewId="0">
      <pane xSplit="3" ySplit="17" topLeftCell="D18" activePane="bottomRight" state="frozen"/>
      <selection pane="topLeft" activeCell="A1" activeCellId="0" sqref="A1"/>
      <selection pane="topRight" activeCell="D1" activeCellId="0" sqref="D1"/>
      <selection pane="bottomLeft" activeCell="A18" activeCellId="0" sqref="A18"/>
      <selection pane="bottomRight" activeCell="F14" activeCellId="0" sqref="F14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10"/>
    <col collapsed="false" customWidth="true" hidden="false" outlineLevel="0" max="3" min="3" style="1" width="64.05"/>
    <col collapsed="false" customWidth="true" hidden="false" outlineLevel="0" max="4" min="4" style="1" width="9.2"/>
    <col collapsed="false" customWidth="true" hidden="false" outlineLevel="0" max="5" min="5" style="1" width="9.59"/>
    <col collapsed="false" customWidth="true" hidden="false" outlineLevel="0" max="6" min="6" style="1" width="10.85"/>
    <col collapsed="false" customWidth="true" hidden="false" outlineLevel="0" max="7" min="7" style="1" width="10.59"/>
    <col collapsed="false" customWidth="true" hidden="false" outlineLevel="0" max="8" min="8" style="1" width="10.85"/>
    <col collapsed="false" customWidth="true" hidden="false" outlineLevel="0" max="9" min="9" style="1" width="14.69"/>
    <col collapsed="false" customWidth="true" hidden="false" outlineLevel="0" max="10" min="10" style="1" width="11.64"/>
    <col collapsed="false" customWidth="true" hidden="false" outlineLevel="0" max="11" min="11" style="1" width="27.58"/>
    <col collapsed="false" customWidth="true" hidden="false" outlineLevel="0" max="16" min="12" style="1" width="12.71"/>
    <col collapsed="false" customWidth="true" hidden="true" outlineLevel="0" max="26" min="17" style="1" width="12.71"/>
    <col collapsed="false" customWidth="true" hidden="false" outlineLevel="0" max="27" min="27" style="1" width="14.69"/>
    <col collapsed="false" customWidth="true" hidden="false" outlineLevel="0" max="28" min="28" style="1" width="11.99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false" hidden="false" outlineLevel="0" max="1024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75" hidden="false" customHeight="false" outlineLevel="0" collapsed="false">
      <c r="V3" s="2"/>
      <c r="AA3" s="1" t="s">
        <v>2</v>
      </c>
    </row>
    <row r="4" customFormat="false" ht="9.3" hidden="fals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.75" hidden="false" customHeight="true" outlineLevel="0" collapsed="false">
      <c r="A5" s="4"/>
      <c r="B5" s="4"/>
      <c r="C5" s="5" t="s">
        <v>3</v>
      </c>
      <c r="D5" s="5"/>
      <c r="E5" s="5"/>
      <c r="F5" s="5"/>
      <c r="G5" s="5"/>
      <c r="H5" s="5"/>
      <c r="I5" s="5"/>
      <c r="J5" s="5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4"/>
      <c r="AC5" s="4"/>
      <c r="AD5" s="4"/>
    </row>
    <row r="6" s="10" customFormat="true" ht="19.5" hidden="false" customHeight="true" outlineLevel="0" collapsed="false">
      <c r="A6" s="7"/>
      <c r="B6" s="7"/>
      <c r="C6" s="8" t="s">
        <v>4</v>
      </c>
      <c r="D6" s="9" t="s">
        <v>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7"/>
    </row>
    <row r="7" s="10" customFormat="true" ht="16.75" hidden="false" customHeight="true" outlineLevel="0" collapsed="false">
      <c r="A7" s="7"/>
      <c r="B7" s="7"/>
      <c r="C7" s="8" t="s">
        <v>6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7"/>
    </row>
    <row r="8" s="10" customFormat="true" ht="13.95" hidden="false" customHeight="true" outlineLevel="0" collapsed="false">
      <c r="A8" s="7"/>
      <c r="B8" s="7"/>
      <c r="C8" s="8" t="s">
        <v>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7"/>
    </row>
    <row r="9" s="10" customFormat="true" ht="14.9" hidden="false" customHeight="true" outlineLevel="0" collapsed="false">
      <c r="A9" s="7"/>
      <c r="B9" s="7"/>
      <c r="C9" s="8" t="s">
        <v>8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7"/>
    </row>
    <row r="10" s="10" customFormat="true" ht="31.7" hidden="false" customHeight="true" outlineLevel="0" collapsed="false">
      <c r="A10" s="7"/>
      <c r="B10" s="7"/>
      <c r="C10" s="8" t="s">
        <v>9</v>
      </c>
      <c r="D10" s="11" t="s">
        <v>10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7"/>
    </row>
    <row r="11" s="10" customFormat="true" ht="17.7" hidden="false" customHeight="true" outlineLevel="0" collapsed="false">
      <c r="A11" s="7"/>
      <c r="B11" s="7"/>
      <c r="C11" s="8" t="s">
        <v>11</v>
      </c>
      <c r="D11" s="9" t="s">
        <v>12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7"/>
    </row>
    <row r="12" s="10" customFormat="true" ht="27.95" hidden="false" customHeight="true" outlineLevel="0" collapsed="false">
      <c r="A12" s="7"/>
      <c r="B12" s="7"/>
      <c r="C12" s="8" t="s">
        <v>13</v>
      </c>
      <c r="D12" s="9" t="s">
        <v>14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7"/>
    </row>
    <row r="13" customFormat="false" ht="9.3" hidden="false" customHeight="true" outlineLevel="0" collapsed="false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customFormat="false" ht="25.5" hidden="false" customHeight="true" outlineLevel="0" collapsed="false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3" t="s">
        <v>21</v>
      </c>
      <c r="K14" s="12" t="s">
        <v>22</v>
      </c>
      <c r="L14" s="14" t="s">
        <v>23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2" t="s">
        <v>24</v>
      </c>
      <c r="AB14" s="15" t="s">
        <v>25</v>
      </c>
      <c r="AC14" s="16" t="s">
        <v>26</v>
      </c>
      <c r="AD14" s="17" t="s">
        <v>27</v>
      </c>
    </row>
    <row r="15" customFormat="false" ht="28.5" hidden="false" customHeight="true" outlineLevel="0" collapsed="false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3"/>
      <c r="K15" s="13"/>
      <c r="L15" s="18" t="s">
        <v>32</v>
      </c>
      <c r="M15" s="18"/>
      <c r="N15" s="18"/>
      <c r="O15" s="18"/>
      <c r="P15" s="18"/>
      <c r="Q15" s="18" t="s">
        <v>33</v>
      </c>
      <c r="R15" s="18"/>
      <c r="S15" s="18"/>
      <c r="T15" s="18"/>
      <c r="U15" s="18"/>
      <c r="V15" s="12" t="s">
        <v>34</v>
      </c>
      <c r="W15" s="12"/>
      <c r="X15" s="12"/>
      <c r="Y15" s="12"/>
      <c r="Z15" s="12"/>
      <c r="AA15" s="12"/>
      <c r="AB15" s="12"/>
      <c r="AC15" s="12"/>
      <c r="AD15" s="17"/>
    </row>
    <row r="16" customFormat="false" ht="52.5" hidden="false" customHeight="true" outlineLevel="0" collapsed="false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  <c r="R16" s="12" t="s">
        <v>41</v>
      </c>
      <c r="S16" s="12" t="s">
        <v>42</v>
      </c>
      <c r="T16" s="12" t="s">
        <v>43</v>
      </c>
      <c r="U16" s="12" t="s">
        <v>44</v>
      </c>
      <c r="V16" s="12" t="s">
        <v>45</v>
      </c>
      <c r="W16" s="12" t="s">
        <v>46</v>
      </c>
      <c r="X16" s="12" t="s">
        <v>47</v>
      </c>
      <c r="Y16" s="12" t="s">
        <v>48</v>
      </c>
      <c r="Z16" s="12" t="s">
        <v>49</v>
      </c>
      <c r="AA16" s="12"/>
      <c r="AB16" s="12"/>
      <c r="AC16" s="12"/>
      <c r="AD16" s="17"/>
    </row>
    <row r="17" s="23" customFormat="true" ht="15.75" hidden="false" customHeight="true" outlineLevel="0" collapsed="false">
      <c r="A17" s="19" t="n">
        <v>1</v>
      </c>
      <c r="B17" s="20" t="n">
        <v>2</v>
      </c>
      <c r="C17" s="21" t="n">
        <v>3</v>
      </c>
      <c r="D17" s="20" t="n">
        <v>4</v>
      </c>
      <c r="E17" s="20" t="n">
        <v>5</v>
      </c>
      <c r="F17" s="20" t="n">
        <v>6</v>
      </c>
      <c r="G17" s="20" t="n">
        <v>7</v>
      </c>
      <c r="H17" s="20" t="n">
        <v>8</v>
      </c>
      <c r="I17" s="20" t="n">
        <v>9</v>
      </c>
      <c r="J17" s="20" t="n">
        <v>10</v>
      </c>
      <c r="K17" s="20" t="n">
        <v>11</v>
      </c>
      <c r="L17" s="19" t="s">
        <v>50</v>
      </c>
      <c r="M17" s="19" t="s">
        <v>51</v>
      </c>
      <c r="N17" s="19" t="s">
        <v>52</v>
      </c>
      <c r="O17" s="19" t="s">
        <v>53</v>
      </c>
      <c r="P17" s="19" t="s">
        <v>54</v>
      </c>
      <c r="Q17" s="19" t="s">
        <v>55</v>
      </c>
      <c r="R17" s="19" t="s">
        <v>56</v>
      </c>
      <c r="S17" s="19" t="s">
        <v>57</v>
      </c>
      <c r="T17" s="19" t="s">
        <v>58</v>
      </c>
      <c r="U17" s="19" t="s">
        <v>59</v>
      </c>
      <c r="V17" s="19" t="s">
        <v>60</v>
      </c>
      <c r="W17" s="19" t="s">
        <v>61</v>
      </c>
      <c r="X17" s="19" t="s">
        <v>62</v>
      </c>
      <c r="Y17" s="19" t="s">
        <v>63</v>
      </c>
      <c r="Z17" s="19" t="s">
        <v>64</v>
      </c>
      <c r="AA17" s="22" t="n">
        <v>13</v>
      </c>
      <c r="AB17" s="22" t="n">
        <v>14</v>
      </c>
      <c r="AC17" s="22" t="n">
        <v>15</v>
      </c>
      <c r="AD17" s="22" t="n">
        <v>16</v>
      </c>
    </row>
    <row r="18" customFormat="false" ht="83.95" hidden="false" customHeight="false" outlineLevel="0" collapsed="false">
      <c r="A18" s="24" t="n">
        <v>1</v>
      </c>
      <c r="B18" s="25"/>
      <c r="C18" s="26" t="s">
        <v>65</v>
      </c>
      <c r="D18" s="27" t="s">
        <v>66</v>
      </c>
      <c r="E18" s="28" t="n">
        <v>1</v>
      </c>
      <c r="F18" s="29"/>
      <c r="G18" s="30"/>
      <c r="H18" s="31"/>
      <c r="I18" s="31"/>
      <c r="J18" s="32"/>
      <c r="K18" s="30"/>
      <c r="L18" s="33" t="n">
        <v>6666.67</v>
      </c>
      <c r="M18" s="33" t="n">
        <v>7666.67</v>
      </c>
      <c r="N18" s="34" t="n">
        <v>8083.33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 t="n">
        <f aca="false">COUNTIF(K18:Z18,"&gt;0")</f>
        <v>3</v>
      </c>
      <c r="AB18" s="37" t="n">
        <f aca="false">CEILING(SUM(K18:Z18)/COUNTIF(K18:Z18,"&gt;0"),0.01)</f>
        <v>7472.23</v>
      </c>
      <c r="AC18" s="37" t="n">
        <f aca="false">AB18*E18</f>
        <v>7472.23</v>
      </c>
      <c r="AD18" s="28" t="n">
        <f aca="false">STDEV(K18:Z18)/AB18*100</f>
        <v>9.74370142739356</v>
      </c>
    </row>
    <row r="19" customFormat="false" ht="83.95" hidden="false" customHeight="false" outlineLevel="0" collapsed="false">
      <c r="A19" s="24" t="n">
        <v>2</v>
      </c>
      <c r="B19" s="25"/>
      <c r="C19" s="26" t="s">
        <v>67</v>
      </c>
      <c r="D19" s="38" t="s">
        <v>66</v>
      </c>
      <c r="E19" s="28" t="n">
        <v>1</v>
      </c>
      <c r="F19" s="29"/>
      <c r="G19" s="30"/>
      <c r="H19" s="31"/>
      <c r="I19" s="31"/>
      <c r="J19" s="32"/>
      <c r="K19" s="30"/>
      <c r="L19" s="33" t="n">
        <v>10000</v>
      </c>
      <c r="M19" s="33" t="n">
        <v>10916.67</v>
      </c>
      <c r="N19" s="34" t="n">
        <v>11333.33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 t="n">
        <f aca="false">COUNTIF(K19:Z19,"&gt;0")</f>
        <v>3</v>
      </c>
      <c r="AB19" s="37" t="n">
        <f aca="false">CEILING(SUM(K19:Z19)/COUNTIF(K19:Z19,"&gt;0"),0.01)</f>
        <v>10750</v>
      </c>
      <c r="AC19" s="37" t="n">
        <f aca="false">AB19*E19</f>
        <v>10750</v>
      </c>
      <c r="AD19" s="28" t="n">
        <f aca="false">STDEV(K19:Z19)/AB19*100</f>
        <v>6.345225236447</v>
      </c>
    </row>
    <row r="20" customFormat="false" ht="18.55" hidden="true" customHeight="false" outlineLevel="0" collapsed="false">
      <c r="A20" s="24"/>
      <c r="B20" s="25"/>
      <c r="C20" s="39"/>
      <c r="D20" s="40"/>
      <c r="E20" s="28"/>
      <c r="F20" s="41"/>
      <c r="G20" s="42"/>
      <c r="H20" s="31"/>
      <c r="I20" s="31"/>
      <c r="J20" s="32"/>
      <c r="K20" s="30"/>
      <c r="L20" s="39"/>
      <c r="M20" s="39"/>
      <c r="N20" s="39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6"/>
      <c r="AB20" s="37"/>
      <c r="AC20" s="37"/>
      <c r="AD20" s="28"/>
    </row>
    <row r="21" customFormat="false" ht="18.55" hidden="true" customHeight="false" outlineLevel="0" collapsed="false">
      <c r="A21" s="24"/>
      <c r="B21" s="25"/>
      <c r="C21" s="39"/>
      <c r="D21" s="40"/>
      <c r="E21" s="28"/>
      <c r="F21" s="41"/>
      <c r="G21" s="42"/>
      <c r="H21" s="31"/>
      <c r="I21" s="31"/>
      <c r="J21" s="32"/>
      <c r="K21" s="30"/>
      <c r="L21" s="39"/>
      <c r="M21" s="39"/>
      <c r="N21" s="39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6"/>
      <c r="AB21" s="37"/>
      <c r="AC21" s="37"/>
      <c r="AD21" s="28"/>
    </row>
    <row r="22" customFormat="false" ht="18.55" hidden="true" customHeight="false" outlineLevel="0" collapsed="false">
      <c r="A22" s="24"/>
      <c r="B22" s="25"/>
      <c r="C22" s="39"/>
      <c r="D22" s="40"/>
      <c r="E22" s="28"/>
      <c r="F22" s="41"/>
      <c r="G22" s="42"/>
      <c r="H22" s="31"/>
      <c r="I22" s="31"/>
      <c r="J22" s="32"/>
      <c r="K22" s="30"/>
      <c r="L22" s="39"/>
      <c r="M22" s="39"/>
      <c r="N22" s="39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6"/>
      <c r="AB22" s="37"/>
      <c r="AC22" s="37"/>
      <c r="AD22" s="28"/>
    </row>
    <row r="23" customFormat="false" ht="18.55" hidden="true" customHeight="false" outlineLevel="0" collapsed="false">
      <c r="A23" s="24"/>
      <c r="B23" s="25"/>
      <c r="C23" s="39"/>
      <c r="D23" s="40"/>
      <c r="E23" s="28"/>
      <c r="F23" s="41"/>
      <c r="G23" s="42"/>
      <c r="H23" s="31"/>
      <c r="I23" s="31"/>
      <c r="J23" s="32"/>
      <c r="K23" s="30"/>
      <c r="L23" s="39"/>
      <c r="M23" s="39"/>
      <c r="N23" s="39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/>
      <c r="AB23" s="37"/>
      <c r="AC23" s="37"/>
      <c r="AD23" s="28"/>
    </row>
    <row r="24" customFormat="false" ht="18.55" hidden="true" customHeight="false" outlineLevel="0" collapsed="false">
      <c r="A24" s="24"/>
      <c r="B24" s="25"/>
      <c r="C24" s="43"/>
      <c r="D24" s="40"/>
      <c r="E24" s="28"/>
      <c r="F24" s="41"/>
      <c r="G24" s="42"/>
      <c r="H24" s="31"/>
      <c r="I24" s="31"/>
      <c r="J24" s="32"/>
      <c r="K24" s="30"/>
      <c r="L24" s="39"/>
      <c r="M24" s="39"/>
      <c r="N24" s="39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6"/>
      <c r="AB24" s="37"/>
      <c r="AC24" s="37"/>
      <c r="AD24" s="28"/>
    </row>
    <row r="25" customFormat="false" ht="18.55" hidden="true" customHeight="false" outlineLevel="0" collapsed="false">
      <c r="A25" s="24"/>
      <c r="B25" s="25"/>
      <c r="C25" s="43"/>
      <c r="D25" s="40"/>
      <c r="E25" s="28"/>
      <c r="F25" s="41"/>
      <c r="G25" s="42"/>
      <c r="H25" s="31"/>
      <c r="I25" s="31"/>
      <c r="J25" s="32"/>
      <c r="K25" s="30"/>
      <c r="L25" s="39"/>
      <c r="M25" s="39"/>
      <c r="N25" s="39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/>
      <c r="AB25" s="37"/>
      <c r="AC25" s="37"/>
      <c r="AD25" s="28"/>
    </row>
    <row r="26" customFormat="false" ht="18.55" hidden="true" customHeight="false" outlineLevel="0" collapsed="false">
      <c r="A26" s="24"/>
      <c r="B26" s="44"/>
      <c r="C26" s="39"/>
      <c r="D26" s="40"/>
      <c r="E26" s="28"/>
      <c r="F26" s="45"/>
      <c r="G26" s="45"/>
      <c r="H26" s="45"/>
      <c r="I26" s="45"/>
      <c r="J26" s="45"/>
      <c r="K26" s="45"/>
      <c r="L26" s="39"/>
      <c r="M26" s="39"/>
      <c r="N26" s="39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36"/>
      <c r="AB26" s="37"/>
      <c r="AC26" s="37"/>
      <c r="AD26" s="28"/>
    </row>
    <row r="27" customFormat="false" ht="18.55" hidden="true" customHeight="false" outlineLevel="0" collapsed="false">
      <c r="A27" s="24"/>
      <c r="B27" s="47"/>
      <c r="C27" s="39"/>
      <c r="D27" s="40"/>
      <c r="E27" s="28"/>
      <c r="F27" s="46"/>
      <c r="G27" s="46"/>
      <c r="H27" s="46"/>
      <c r="I27" s="46"/>
      <c r="J27" s="46"/>
      <c r="K27" s="46"/>
      <c r="L27" s="39"/>
      <c r="M27" s="39"/>
      <c r="N27" s="39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36"/>
      <c r="AB27" s="37"/>
      <c r="AC27" s="37"/>
      <c r="AD27" s="28"/>
    </row>
    <row r="28" customFormat="false" ht="18.55" hidden="true" customHeight="false" outlineLevel="0" collapsed="false">
      <c r="A28" s="24"/>
      <c r="B28" s="47"/>
      <c r="C28" s="39"/>
      <c r="D28" s="40"/>
      <c r="E28" s="28"/>
      <c r="F28" s="45"/>
      <c r="G28" s="45"/>
      <c r="H28" s="45"/>
      <c r="I28" s="45"/>
      <c r="J28" s="45"/>
      <c r="K28" s="45"/>
      <c r="L28" s="39"/>
      <c r="M28" s="39"/>
      <c r="N28" s="39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36"/>
      <c r="AB28" s="37"/>
      <c r="AC28" s="37"/>
      <c r="AD28" s="28"/>
    </row>
    <row r="29" s="48" customFormat="true" ht="18.55" hidden="true" customHeight="false" outlineLevel="0" collapsed="false">
      <c r="A29" s="24"/>
      <c r="B29" s="47"/>
      <c r="C29" s="39"/>
      <c r="D29" s="40"/>
      <c r="E29" s="28"/>
      <c r="F29" s="46"/>
      <c r="G29" s="46"/>
      <c r="H29" s="46"/>
      <c r="I29" s="46"/>
      <c r="J29" s="46"/>
      <c r="K29" s="46"/>
      <c r="L29" s="39"/>
      <c r="M29" s="39"/>
      <c r="N29" s="39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36"/>
      <c r="AB29" s="37"/>
      <c r="AC29" s="37"/>
      <c r="AD29" s="28"/>
    </row>
    <row r="30" s="48" customFormat="true" ht="18.55" hidden="true" customHeight="false" outlineLevel="0" collapsed="false">
      <c r="A30" s="24"/>
      <c r="B30" s="47"/>
      <c r="C30" s="39"/>
      <c r="D30" s="40"/>
      <c r="E30" s="28"/>
      <c r="F30" s="46"/>
      <c r="G30" s="46"/>
      <c r="H30" s="46"/>
      <c r="I30" s="46"/>
      <c r="J30" s="46"/>
      <c r="K30" s="46"/>
      <c r="L30" s="39"/>
      <c r="M30" s="39"/>
      <c r="N30" s="39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36"/>
      <c r="AB30" s="37"/>
      <c r="AC30" s="37"/>
      <c r="AD30" s="28"/>
    </row>
    <row r="31" s="48" customFormat="true" ht="18.55" hidden="true" customHeight="false" outlineLevel="0" collapsed="false">
      <c r="A31" s="24"/>
      <c r="B31" s="47"/>
      <c r="C31" s="39"/>
      <c r="D31" s="40"/>
      <c r="E31" s="28"/>
      <c r="F31" s="46"/>
      <c r="G31" s="46"/>
      <c r="H31" s="46"/>
      <c r="I31" s="46"/>
      <c r="J31" s="46"/>
      <c r="K31" s="46"/>
      <c r="L31" s="39"/>
      <c r="M31" s="39"/>
      <c r="N31" s="39"/>
      <c r="O31" s="46"/>
      <c r="P31" s="46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36"/>
      <c r="AB31" s="37"/>
      <c r="AC31" s="37"/>
      <c r="AD31" s="28"/>
    </row>
    <row r="32" s="48" customFormat="true" ht="18.55" hidden="true" customHeight="false" outlineLevel="0" collapsed="false">
      <c r="A32" s="24"/>
      <c r="B32" s="47"/>
      <c r="C32" s="39"/>
      <c r="D32" s="40"/>
      <c r="E32" s="28"/>
      <c r="F32" s="46"/>
      <c r="G32" s="46"/>
      <c r="H32" s="46"/>
      <c r="I32" s="46"/>
      <c r="J32" s="46"/>
      <c r="K32" s="46"/>
      <c r="L32" s="39"/>
      <c r="M32" s="39"/>
      <c r="N32" s="39"/>
      <c r="O32" s="46"/>
      <c r="P32" s="46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36"/>
      <c r="AB32" s="37"/>
      <c r="AC32" s="37"/>
      <c r="AD32" s="28"/>
    </row>
    <row r="33" customFormat="false" ht="18.55" hidden="true" customHeight="false" outlineLevel="0" collapsed="false">
      <c r="A33" s="24"/>
      <c r="B33" s="47"/>
      <c r="C33" s="39"/>
      <c r="D33" s="40"/>
      <c r="E33" s="28"/>
      <c r="F33" s="46"/>
      <c r="G33" s="46"/>
      <c r="H33" s="46"/>
      <c r="I33" s="46"/>
      <c r="J33" s="46"/>
      <c r="K33" s="46"/>
      <c r="L33" s="39"/>
      <c r="M33" s="39"/>
      <c r="N33" s="39"/>
      <c r="O33" s="46"/>
      <c r="P33" s="46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36"/>
      <c r="AB33" s="37"/>
      <c r="AC33" s="37"/>
      <c r="AD33" s="28"/>
    </row>
    <row r="34" s="50" customFormat="true" ht="18.55" hidden="true" customHeight="false" outlineLevel="0" collapsed="false">
      <c r="A34" s="24"/>
      <c r="B34" s="47"/>
      <c r="C34" s="39"/>
      <c r="D34" s="40"/>
      <c r="E34" s="28"/>
      <c r="F34" s="46"/>
      <c r="G34" s="46"/>
      <c r="H34" s="46"/>
      <c r="I34" s="46"/>
      <c r="J34" s="46"/>
      <c r="K34" s="46"/>
      <c r="L34" s="39"/>
      <c r="M34" s="39"/>
      <c r="N34" s="39"/>
      <c r="O34" s="46"/>
      <c r="P34" s="46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36"/>
      <c r="AB34" s="37"/>
      <c r="AC34" s="37"/>
      <c r="AD34" s="28"/>
    </row>
    <row r="35" s="50" customFormat="true" ht="18.55" hidden="true" customHeight="false" outlineLevel="0" collapsed="false">
      <c r="A35" s="24"/>
      <c r="B35" s="47"/>
      <c r="C35" s="39"/>
      <c r="D35" s="40"/>
      <c r="E35" s="28"/>
      <c r="F35" s="46"/>
      <c r="G35" s="46"/>
      <c r="H35" s="46"/>
      <c r="I35" s="46"/>
      <c r="J35" s="46"/>
      <c r="K35" s="46"/>
      <c r="L35" s="39"/>
      <c r="M35" s="39"/>
      <c r="N35" s="39"/>
      <c r="O35" s="46"/>
      <c r="P35" s="46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36"/>
      <c r="AB35" s="37"/>
      <c r="AC35" s="37"/>
      <c r="AD35" s="28"/>
    </row>
    <row r="36" s="50" customFormat="true" ht="18.55" hidden="true" customHeight="false" outlineLevel="0" collapsed="false">
      <c r="A36" s="24"/>
      <c r="B36" s="47"/>
      <c r="C36" s="39"/>
      <c r="D36" s="40"/>
      <c r="E36" s="28"/>
      <c r="F36" s="46"/>
      <c r="G36" s="46"/>
      <c r="H36" s="46"/>
      <c r="I36" s="46"/>
      <c r="J36" s="46"/>
      <c r="K36" s="46"/>
      <c r="L36" s="39"/>
      <c r="M36" s="39"/>
      <c r="N36" s="39"/>
      <c r="O36" s="46"/>
      <c r="P36" s="46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36"/>
      <c r="AB36" s="37"/>
      <c r="AC36" s="37"/>
      <c r="AD36" s="28"/>
    </row>
    <row r="37" s="50" customFormat="true" ht="18.55" hidden="true" customHeight="false" outlineLevel="0" collapsed="false">
      <c r="A37" s="24"/>
      <c r="B37" s="47"/>
      <c r="C37" s="39"/>
      <c r="D37" s="40"/>
      <c r="E37" s="28"/>
      <c r="F37" s="46"/>
      <c r="G37" s="46"/>
      <c r="H37" s="46"/>
      <c r="I37" s="46"/>
      <c r="J37" s="46"/>
      <c r="K37" s="46"/>
      <c r="L37" s="39"/>
      <c r="M37" s="39"/>
      <c r="N37" s="39"/>
      <c r="O37" s="46"/>
      <c r="P37" s="46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36"/>
      <c r="AB37" s="37"/>
      <c r="AC37" s="37"/>
      <c r="AD37" s="28"/>
    </row>
    <row r="38" customFormat="false" ht="16.75" hidden="false" customHeight="true" outlineLevel="0" collapsed="false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2" t="n">
        <f aca="false">SUM(AB18:AB37)</f>
        <v>18222.23</v>
      </c>
      <c r="AC38" s="52" t="n">
        <f aca="false">SUM(AC18:AC37)</f>
        <v>18222.23</v>
      </c>
      <c r="AD38" s="53" t="n">
        <f aca="false">SUM(AD18:AD37)/2</f>
        <v>8.04446333192028</v>
      </c>
    </row>
    <row r="39" customFormat="false" ht="16.75" hidden="false" customHeight="true" outlineLevel="0" collapsed="false">
      <c r="A39" s="51"/>
      <c r="B39" s="51"/>
      <c r="C39" s="54" t="s">
        <v>68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</row>
    <row r="40" customFormat="false" ht="13.5" hidden="false" customHeight="true" outlineLevel="0" collapsed="false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</row>
    <row r="41" customFormat="false" ht="18.55" hidden="false" customHeight="false" outlineLevel="0" collapsed="false">
      <c r="A41" s="51"/>
      <c r="B41" s="51"/>
      <c r="C41" s="55" t="s">
        <v>69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</row>
    <row r="42" customFormat="false" ht="9.3" hidden="false" customHeight="true" outlineLevel="0" collapsed="false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</row>
    <row r="43" customFormat="false" ht="18.55" hidden="false" customHeight="false" outlineLevel="0" collapsed="false">
      <c r="A43" s="51"/>
      <c r="B43" s="51"/>
      <c r="C43" s="56" t="n">
        <v>45219</v>
      </c>
      <c r="D43" s="57"/>
      <c r="E43" s="57"/>
      <c r="F43" s="58" t="s">
        <v>70</v>
      </c>
      <c r="G43" s="58"/>
      <c r="H43" s="58"/>
      <c r="I43" s="58"/>
      <c r="J43" s="58"/>
      <c r="K43" s="59"/>
      <c r="L43" s="58"/>
      <c r="M43" s="58"/>
      <c r="N43" s="58"/>
      <c r="O43" s="60"/>
      <c r="P43" s="60"/>
      <c r="Q43" s="51"/>
      <c r="R43" s="51"/>
      <c r="S43" s="51"/>
      <c r="T43" s="51"/>
      <c r="U43" s="51"/>
      <c r="V43" s="56" t="s">
        <v>71</v>
      </c>
      <c r="W43" s="56"/>
      <c r="X43" s="56"/>
      <c r="Y43" s="56"/>
      <c r="Z43" s="56"/>
      <c r="AA43" s="56"/>
      <c r="AB43" s="56"/>
      <c r="AC43" s="51"/>
      <c r="AD43" s="51"/>
    </row>
    <row r="44" customFormat="false" ht="18.55" hidden="false" customHeight="false" outlineLevel="0" collapsed="false">
      <c r="A44" s="51"/>
      <c r="B44" s="51"/>
      <c r="C44" s="61" t="s">
        <v>72</v>
      </c>
      <c r="D44" s="62"/>
      <c r="E44" s="62"/>
      <c r="F44" s="63" t="s">
        <v>73</v>
      </c>
      <c r="G44" s="63"/>
      <c r="H44" s="63"/>
      <c r="I44" s="63"/>
      <c r="J44" s="63"/>
      <c r="K44" s="4"/>
      <c r="L44" s="61" t="s">
        <v>74</v>
      </c>
      <c r="M44" s="61"/>
      <c r="N44" s="61"/>
      <c r="O44" s="63"/>
      <c r="P44" s="63"/>
      <c r="Q44" s="4"/>
      <c r="R44" s="4"/>
      <c r="S44" s="4"/>
      <c r="T44" s="4"/>
      <c r="U44" s="4"/>
      <c r="V44" s="63"/>
      <c r="W44" s="63"/>
      <c r="X44" s="63"/>
      <c r="Y44" s="63"/>
      <c r="Z44" s="63"/>
      <c r="AA44" s="63"/>
      <c r="AB44" s="63"/>
      <c r="AC44" s="51"/>
      <c r="AD44" s="51"/>
    </row>
    <row r="45" customFormat="false" ht="9.3" hidden="false" customHeight="true" outlineLevel="0" collapsed="false">
      <c r="A45" s="51"/>
      <c r="B45" s="51"/>
      <c r="C45" s="64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</row>
    <row r="46" customFormat="false" ht="18.55" hidden="false" customHeight="false" outlineLevel="0" collapsed="false">
      <c r="A46" s="51"/>
      <c r="B46" s="51"/>
      <c r="C46" s="55" t="s">
        <v>75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</row>
    <row r="47" customFormat="false" ht="9.3" hidden="false" customHeight="true" outlineLevel="0" collapsed="false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60"/>
      <c r="AD47" s="60"/>
    </row>
    <row r="48" customFormat="false" ht="18.55" hidden="false" customHeight="false" outlineLevel="0" collapsed="false">
      <c r="A48" s="51"/>
      <c r="B48" s="51"/>
      <c r="C48" s="56" t="n">
        <v>45219</v>
      </c>
      <c r="D48" s="57"/>
      <c r="E48" s="57"/>
      <c r="F48" s="58" t="s">
        <v>76</v>
      </c>
      <c r="G48" s="58"/>
      <c r="H48" s="58"/>
      <c r="I48" s="58"/>
      <c r="J48" s="58"/>
      <c r="K48" s="59"/>
      <c r="L48" s="58"/>
      <c r="M48" s="58"/>
      <c r="N48" s="58"/>
      <c r="O48" s="60"/>
      <c r="P48" s="60"/>
      <c r="Q48" s="51"/>
      <c r="R48" s="51"/>
      <c r="S48" s="51"/>
      <c r="T48" s="51"/>
      <c r="U48" s="51"/>
      <c r="V48" s="56" t="s">
        <v>77</v>
      </c>
      <c r="W48" s="56"/>
      <c r="X48" s="56"/>
      <c r="Y48" s="56"/>
      <c r="Z48" s="56"/>
      <c r="AA48" s="56"/>
      <c r="AB48" s="56"/>
      <c r="AC48" s="51"/>
      <c r="AD48" s="51"/>
    </row>
    <row r="49" customFormat="false" ht="18.55" hidden="false" customHeight="false" outlineLevel="0" collapsed="false">
      <c r="A49" s="51"/>
      <c r="B49" s="51"/>
      <c r="C49" s="61" t="s">
        <v>72</v>
      </c>
      <c r="D49" s="62"/>
      <c r="E49" s="62"/>
      <c r="F49" s="63" t="s">
        <v>73</v>
      </c>
      <c r="G49" s="63"/>
      <c r="H49" s="63"/>
      <c r="I49" s="63"/>
      <c r="J49" s="63"/>
      <c r="K49" s="4"/>
      <c r="L49" s="61" t="s">
        <v>74</v>
      </c>
      <c r="M49" s="61"/>
      <c r="N49" s="61"/>
      <c r="O49" s="63"/>
      <c r="P49" s="63"/>
      <c r="Q49" s="4"/>
      <c r="R49" s="4"/>
      <c r="S49" s="4"/>
      <c r="T49" s="4"/>
      <c r="U49" s="4"/>
      <c r="V49" s="63"/>
      <c r="W49" s="63"/>
      <c r="X49" s="63"/>
      <c r="Y49" s="63"/>
      <c r="Z49" s="63"/>
      <c r="AA49" s="63"/>
      <c r="AB49" s="63"/>
      <c r="AC49" s="51"/>
      <c r="AD49" s="51"/>
    </row>
  </sheetData>
  <mergeCells count="40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F43:J43"/>
    <mergeCell ref="L43:N43"/>
    <mergeCell ref="V43:AB43"/>
    <mergeCell ref="F44:J44"/>
    <mergeCell ref="L44:N44"/>
    <mergeCell ref="V44:AB44"/>
    <mergeCell ref="F48:J48"/>
    <mergeCell ref="L48:N48"/>
    <mergeCell ref="V48:AB48"/>
    <mergeCell ref="F49:J49"/>
    <mergeCell ref="L49:N49"/>
    <mergeCell ref="V49:AB49"/>
  </mergeCells>
  <dataValidations count="1">
    <dataValidation allowBlank="true" errorStyle="stop" operator="between" showDropDown="false" showErrorMessage="true" showInputMessage="true" sqref="D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F8438D-BD55-4CDC-A9D4-DB739AB179C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2022-04-21T13:15:40Z</cp:lastPrinted>
  <dcterms:modified xsi:type="dcterms:W3CDTF">2023-10-20T13:54:59Z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